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0" yWindow="140" windowWidth="9110" windowHeight="4440" activeTab="0"/>
  </bookViews>
  <sheets>
    <sheet name="Gerolstein" sheetId="1" r:id="rId1"/>
    <sheet name="Hillesheim" sheetId="2" r:id="rId2"/>
    <sheet name="Obere Kyll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K?rsten, Barbara</author>
  </authors>
  <commentList>
    <comment ref="B9" authorId="0">
      <text>
        <r>
          <rPr>
            <b/>
            <sz val="9"/>
            <rFont val="Segoe UI"/>
            <family val="2"/>
          </rPr>
          <t>Eintragen
Beginndatum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0" authorId="0">
      <text>
        <r>
          <rPr>
            <b/>
            <sz val="9"/>
            <rFont val="Segoe UI"/>
            <family val="2"/>
          </rPr>
          <t>Eintragen
Endedatum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5" authorId="0">
      <text>
        <r>
          <rPr>
            <b/>
            <sz val="9"/>
            <rFont val="Segoe UI"/>
            <family val="2"/>
          </rPr>
          <t xml:space="preserve">Eintragen
Wasserbezugsmenge
</t>
        </r>
        <r>
          <rPr>
            <sz val="9"/>
            <rFont val="Segoe UI"/>
            <family val="2"/>
          </rPr>
          <t xml:space="preserve">
</t>
        </r>
      </text>
    </comment>
    <comment ref="A33" authorId="0">
      <text>
        <r>
          <rPr>
            <b/>
            <sz val="9"/>
            <rFont val="Segoe UI"/>
            <family val="2"/>
          </rPr>
          <t xml:space="preserve">Eintragen
Anzahl Grundgebühr
</t>
        </r>
        <r>
          <rPr>
            <sz val="9"/>
            <rFont val="Segoe UI"/>
            <family val="2"/>
          </rPr>
          <t xml:space="preserve">
</t>
        </r>
      </text>
    </comment>
    <comment ref="A34" authorId="0">
      <text>
        <r>
          <rPr>
            <b/>
            <sz val="9"/>
            <rFont val="Segoe UI"/>
            <family val="2"/>
          </rPr>
          <t xml:space="preserve">Eintragen
Anzahl Einwohnergleichwerte
</t>
        </r>
        <r>
          <rPr>
            <sz val="9"/>
            <rFont val="Segoe UI"/>
            <family val="2"/>
          </rPr>
          <t xml:space="preserve">
</t>
        </r>
      </text>
    </comment>
    <comment ref="A35" authorId="0">
      <text>
        <r>
          <rPr>
            <b/>
            <sz val="9"/>
            <rFont val="Segoe UI"/>
            <family val="2"/>
          </rPr>
          <t xml:space="preserve">Eintragen
Anzahl Wohneinheiten
</t>
        </r>
        <r>
          <rPr>
            <sz val="9"/>
            <rFont val="Segoe UI"/>
            <family val="2"/>
          </rPr>
          <t xml:space="preserve">
</t>
        </r>
      </text>
    </comment>
    <comment ref="A43" authorId="0">
      <text>
        <r>
          <rPr>
            <b/>
            <sz val="9"/>
            <rFont val="Segoe UI"/>
            <family val="2"/>
          </rPr>
          <t xml:space="preserve">Eintragen
Menge qm Wiederkehrender Beitrag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K?rsten, Barbara</author>
  </authors>
  <commentList>
    <comment ref="B9" authorId="0">
      <text>
        <r>
          <rPr>
            <b/>
            <sz val="9"/>
            <rFont val="Segoe UI"/>
            <family val="2"/>
          </rPr>
          <t>Eintragen
Beginndatum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0" authorId="0">
      <text>
        <r>
          <rPr>
            <b/>
            <sz val="9"/>
            <rFont val="Segoe UI"/>
            <family val="2"/>
          </rPr>
          <t>Eintragen
Endedatum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5" authorId="0">
      <text>
        <r>
          <rPr>
            <b/>
            <sz val="9"/>
            <rFont val="Segoe UI"/>
            <family val="2"/>
          </rPr>
          <t xml:space="preserve">Eintragen
Wasserbezugsmenge
</t>
        </r>
        <r>
          <rPr>
            <sz val="9"/>
            <rFont val="Segoe UI"/>
            <family val="2"/>
          </rPr>
          <t xml:space="preserve">
</t>
        </r>
      </text>
    </comment>
    <comment ref="A33" authorId="0">
      <text>
        <r>
          <rPr>
            <b/>
            <sz val="9"/>
            <rFont val="Segoe UI"/>
            <family val="2"/>
          </rPr>
          <t xml:space="preserve">Eintragen
Anzahl Grundgebühr
</t>
        </r>
        <r>
          <rPr>
            <sz val="9"/>
            <rFont val="Segoe UI"/>
            <family val="2"/>
          </rPr>
          <t xml:space="preserve">
</t>
        </r>
      </text>
    </comment>
    <comment ref="A34" authorId="0">
      <text>
        <r>
          <rPr>
            <b/>
            <sz val="9"/>
            <rFont val="Segoe UI"/>
            <family val="2"/>
          </rPr>
          <t xml:space="preserve">Eintragen
Anzahl Einwohnergleichwerte
</t>
        </r>
        <r>
          <rPr>
            <sz val="9"/>
            <rFont val="Segoe UI"/>
            <family val="2"/>
          </rPr>
          <t xml:space="preserve">
</t>
        </r>
      </text>
    </comment>
    <comment ref="A43" authorId="0">
      <text>
        <r>
          <rPr>
            <b/>
            <sz val="9"/>
            <rFont val="Segoe UI"/>
            <family val="2"/>
          </rPr>
          <t xml:space="preserve">Eintragen
Menge qm Wiederkehrender Beitrag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K?rsten, Barbara</author>
  </authors>
  <commentList>
    <comment ref="A43" authorId="0">
      <text>
        <r>
          <rPr>
            <b/>
            <sz val="9"/>
            <rFont val="Segoe UI"/>
            <family val="2"/>
          </rPr>
          <t xml:space="preserve">Eintragen
Menge qm Wiederkehrender Beitrag
</t>
        </r>
        <r>
          <rPr>
            <sz val="9"/>
            <rFont val="Segoe UI"/>
            <family val="2"/>
          </rPr>
          <t xml:space="preserve">
</t>
        </r>
      </text>
    </comment>
    <comment ref="A34" authorId="0">
      <text>
        <r>
          <rPr>
            <b/>
            <sz val="9"/>
            <rFont val="Segoe UI"/>
            <family val="2"/>
          </rPr>
          <t xml:space="preserve">Eintragen
Anzahl Einwohnergleichwerte
</t>
        </r>
        <r>
          <rPr>
            <sz val="9"/>
            <rFont val="Segoe UI"/>
            <family val="2"/>
          </rPr>
          <t xml:space="preserve">
</t>
        </r>
      </text>
    </comment>
    <comment ref="A33" authorId="0">
      <text>
        <r>
          <rPr>
            <b/>
            <sz val="9"/>
            <rFont val="Segoe UI"/>
            <family val="2"/>
          </rPr>
          <t xml:space="preserve">Eintragen
Anzahl Wohneinheiten
</t>
        </r>
        <r>
          <rPr>
            <sz val="9"/>
            <rFont val="Segoe UI"/>
            <family val="2"/>
          </rPr>
          <t xml:space="preserve">
</t>
        </r>
      </text>
    </comment>
    <comment ref="B9" authorId="0">
      <text>
        <r>
          <rPr>
            <b/>
            <sz val="9"/>
            <rFont val="Segoe UI"/>
            <family val="2"/>
          </rPr>
          <t>Eintragen
Beginndatum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0" authorId="0">
      <text>
        <r>
          <rPr>
            <b/>
            <sz val="9"/>
            <rFont val="Segoe UI"/>
            <family val="2"/>
          </rPr>
          <t>Eintragen
Endedatum der Berechnungsperiode</t>
        </r>
        <r>
          <rPr>
            <sz val="9"/>
            <rFont val="Segoe UI"/>
            <family val="2"/>
          </rPr>
          <t xml:space="preserve">
</t>
        </r>
      </text>
    </comment>
    <comment ref="B15" authorId="0">
      <text>
        <r>
          <rPr>
            <b/>
            <sz val="9"/>
            <rFont val="Segoe UI"/>
            <family val="2"/>
          </rPr>
          <t xml:space="preserve">Eintragen
Wasserbezugsmenge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<sst xmlns="http://schemas.openxmlformats.org/spreadsheetml/2006/main" count="189" uniqueCount="41">
  <si>
    <t>Wassergeld, Abwassergebühren, Abwasserabgabe und Wiederkehrender Beitrag</t>
  </si>
  <si>
    <t>Wassergeld:</t>
  </si>
  <si>
    <t xml:space="preserve"> </t>
  </si>
  <si>
    <t>Grundpreis</t>
  </si>
  <si>
    <t>Monate</t>
  </si>
  <si>
    <t>x</t>
  </si>
  <si>
    <t>=</t>
  </si>
  <si>
    <t>cbm</t>
  </si>
  <si>
    <t>Zwischens.</t>
  </si>
  <si>
    <t>+ 7 % MWST</t>
  </si>
  <si>
    <t>Wassergeld</t>
  </si>
  <si>
    <t>Bezogene Frischwassermenge</t>
  </si>
  <si>
    <t>10%-Vorweg-Abzug</t>
  </si>
  <si>
    <t>zu berechnende Menge</t>
  </si>
  <si>
    <t>Grundgebühr Abwasser:</t>
  </si>
  <si>
    <t>Grundgebühr</t>
  </si>
  <si>
    <t>Bei Teilzeiten ist die anteilige Fläche zu berechnen:</t>
  </si>
  <si>
    <t>Summe Wassergeld:</t>
  </si>
  <si>
    <t>Summe Kanalgebühren:</t>
  </si>
  <si>
    <t>Summe insgesamt:</t>
  </si>
  <si>
    <t>€</t>
  </si>
  <si>
    <t xml:space="preserve">Anleitung </t>
  </si>
  <si>
    <t>Wichtiger Hinweis:</t>
  </si>
  <si>
    <t>Weiterberechnung von Wasser- und Abwassergebühren sowie von wiederkehrenden Beiträgen zur Beseitigung</t>
  </si>
  <si>
    <t>von Oberflächenwasser !</t>
  </si>
  <si>
    <t>Wohneinheit/en</t>
  </si>
  <si>
    <t>Einwohnergleichwert/ee</t>
  </si>
  <si>
    <t>Einleitungsgebühren Schmutzwasser:</t>
  </si>
  <si>
    <t>Wiederkehrender Beitrag Oberflächenentwässerung</t>
  </si>
  <si>
    <t>Abrechnungszeitraum:</t>
  </si>
  <si>
    <t>für Tarifbezirk Obere Kyll</t>
  </si>
  <si>
    <t>Einwohnergleichwert/e</t>
  </si>
  <si>
    <r>
      <t xml:space="preserve">Hierbei handelt es sich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um eine Nebenkostenabrechnung, sondern lediglich um eine Anleitung zur</t>
    </r>
  </si>
  <si>
    <t>für Tarifbezirk Gerolstein</t>
  </si>
  <si>
    <t>für Tarifbezirk Hillesheim</t>
  </si>
  <si>
    <t xml:space="preserve">von:  </t>
  </si>
  <si>
    <t xml:space="preserve">bis:  </t>
  </si>
  <si>
    <t xml:space="preserve">für die Berechnung von </t>
  </si>
  <si>
    <t>Wohneinheiten</t>
  </si>
  <si>
    <t>Grundgebühr/en</t>
  </si>
  <si>
    <t>Arbeitspreis Wasser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</si>
</sst>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"/>
    <numFmt numFmtId="174" formatCode="#,##0.0"/>
    <numFmt numFmtId="175" formatCode="0.000"/>
    <numFmt numFmtId="176" formatCode="#,##0.00\ [$€-1]"/>
    <numFmt numFmtId="177" formatCode="0.0000"/>
    <numFmt numFmtId="178" formatCode="0.00000"/>
    <numFmt numFmtId="179" formatCode="0\ &quot;Monate&quot;"/>
    <numFmt numFmtId="180" formatCode="0\ &quot;GWO&quot;"/>
    <numFmt numFmtId="181" formatCode="&quot;x&quot;\ \ 0\ &quot;Monate&quot;"/>
    <numFmt numFmtId="182" formatCode="0\ &quot;EGW&quot;"/>
    <numFmt numFmtId="183" formatCode="0\ &quot;qm&quot;"/>
    <numFmt numFmtId="184" formatCode="0\ &quot;WE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183" fontId="9" fillId="7" borderId="10" xfId="0" applyNumberFormat="1" applyFont="1" applyFill="1" applyBorder="1" applyAlignment="1">
      <alignment/>
    </xf>
    <xf numFmtId="0" fontId="9" fillId="7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75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4" fontId="9" fillId="7" borderId="11" xfId="0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83" fontId="10" fillId="7" borderId="11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6" fontId="13" fillId="33" borderId="12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2" fontId="5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76" fontId="13" fillId="34" borderId="12" xfId="0" applyNumberFormat="1" applyFont="1" applyFill="1" applyBorder="1" applyAlignment="1">
      <alignment/>
    </xf>
    <xf numFmtId="14" fontId="51" fillId="7" borderId="11" xfId="0" applyNumberFormat="1" applyFont="1" applyFill="1" applyBorder="1" applyAlignment="1">
      <alignment/>
    </xf>
    <xf numFmtId="180" fontId="9" fillId="7" borderId="11" xfId="0" applyNumberFormat="1" applyFont="1" applyFill="1" applyBorder="1" applyAlignment="1">
      <alignment/>
    </xf>
    <xf numFmtId="182" fontId="51" fillId="7" borderId="11" xfId="0" applyNumberFormat="1" applyFont="1" applyFill="1" applyBorder="1" applyAlignment="1">
      <alignment/>
    </xf>
    <xf numFmtId="183" fontId="9" fillId="7" borderId="11" xfId="0" applyNumberFormat="1" applyFont="1" applyFill="1" applyBorder="1" applyAlignment="1">
      <alignment/>
    </xf>
    <xf numFmtId="0" fontId="49" fillId="0" borderId="0" xfId="0" applyFont="1" applyBorder="1" applyAlignment="1">
      <alignment vertical="center"/>
    </xf>
    <xf numFmtId="0" fontId="0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8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PageLayoutView="0" workbookViewId="0" topLeftCell="A16">
      <selection activeCell="G25" sqref="G25"/>
    </sheetView>
  </sheetViews>
  <sheetFormatPr defaultColWidth="11.421875" defaultRowHeight="12.75"/>
  <cols>
    <col min="1" max="1" width="21.421875" style="0" customWidth="1"/>
    <col min="2" max="2" width="10.140625" style="0" customWidth="1"/>
    <col min="3" max="3" width="7.7109375" style="0" customWidth="1"/>
    <col min="4" max="4" width="2.28125" style="0" customWidth="1"/>
    <col min="5" max="5" width="5.7109375" style="0" customWidth="1"/>
    <col min="6" max="6" width="3.28125" style="0" customWidth="1"/>
    <col min="7" max="7" width="8.28125" style="0" customWidth="1"/>
    <col min="8" max="8" width="6.57421875" style="0" customWidth="1"/>
    <col min="9" max="9" width="6.7109375" style="0" customWidth="1"/>
    <col min="10" max="10" width="5.140625" style="0" customWidth="1"/>
    <col min="11" max="11" width="6.421875" style="0" customWidth="1"/>
    <col min="12" max="12" width="1.57421875" style="0" customWidth="1"/>
    <col min="13" max="13" width="9.8515625" style="0" customWidth="1"/>
  </cols>
  <sheetData>
    <row r="1" spans="1:13" ht="18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.75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2.75">
      <c r="A4" s="69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9" ht="15">
      <c r="A5" s="10"/>
      <c r="B5" s="4"/>
      <c r="C5" s="4"/>
      <c r="F5" s="4"/>
      <c r="I5" s="4"/>
    </row>
    <row r="6" spans="1:9" ht="15">
      <c r="A6" s="10"/>
      <c r="B6" s="4"/>
      <c r="C6" s="4"/>
      <c r="F6" s="4"/>
      <c r="I6" s="4"/>
    </row>
    <row r="7" spans="1:9" ht="15">
      <c r="A7" s="10" t="s">
        <v>29</v>
      </c>
      <c r="B7" s="4"/>
      <c r="C7" s="4"/>
      <c r="F7" s="4"/>
      <c r="I7" s="4"/>
    </row>
    <row r="8" spans="1:9" ht="15">
      <c r="A8" s="10"/>
      <c r="B8" s="4"/>
      <c r="C8" s="4"/>
      <c r="F8" s="4"/>
      <c r="I8" s="4"/>
    </row>
    <row r="9" spans="1:9" ht="19.5" customHeight="1">
      <c r="A9" s="25" t="s">
        <v>35</v>
      </c>
      <c r="B9" s="62">
        <v>43466</v>
      </c>
      <c r="C9" s="4"/>
      <c r="F9" s="4"/>
      <c r="I9" s="4"/>
    </row>
    <row r="10" spans="1:9" ht="19.5" customHeight="1">
      <c r="A10" s="25" t="s">
        <v>36</v>
      </c>
      <c r="B10" s="62">
        <v>43830</v>
      </c>
      <c r="C10" s="4"/>
      <c r="F10" s="4"/>
      <c r="I10" s="4"/>
    </row>
    <row r="11" spans="1:7" ht="15">
      <c r="A11" s="10"/>
      <c r="B11" s="4"/>
      <c r="G11" s="1"/>
    </row>
    <row r="12" spans="1:13" ht="12.75">
      <c r="A12" s="5" t="s">
        <v>1</v>
      </c>
      <c r="E12" t="s">
        <v>2</v>
      </c>
      <c r="M12" s="15"/>
    </row>
    <row r="13" spans="1:13" ht="12.75">
      <c r="A13" t="s">
        <v>3</v>
      </c>
      <c r="B13" s="29">
        <f>ROUND((B10-B9)/30,0)</f>
        <v>12</v>
      </c>
      <c r="C13" s="2" t="s">
        <v>4</v>
      </c>
      <c r="D13" t="s">
        <v>5</v>
      </c>
      <c r="E13" s="16">
        <v>2.5</v>
      </c>
      <c r="F13" s="1"/>
      <c r="G13" t="s">
        <v>20</v>
      </c>
      <c r="H13" t="s">
        <v>6</v>
      </c>
      <c r="M13" s="17">
        <f>ROUND(B13*E13,2)</f>
        <v>30</v>
      </c>
    </row>
    <row r="14" ht="12.75">
      <c r="M14" s="1"/>
    </row>
    <row r="15" spans="1:13" ht="19.5" customHeight="1">
      <c r="A15" s="13" t="s">
        <v>40</v>
      </c>
      <c r="B15" s="31">
        <v>0</v>
      </c>
      <c r="C15" t="s">
        <v>7</v>
      </c>
      <c r="D15" t="s">
        <v>5</v>
      </c>
      <c r="E15" s="1">
        <v>1.24</v>
      </c>
      <c r="F15" s="1"/>
      <c r="G15" t="s">
        <v>20</v>
      </c>
      <c r="H15" t="s">
        <v>6</v>
      </c>
      <c r="M15" s="17">
        <f>ROUND(B15*E15,2)</f>
        <v>0</v>
      </c>
    </row>
    <row r="16" spans="1:13" ht="12.75">
      <c r="A16" t="s">
        <v>2</v>
      </c>
      <c r="B16" t="s">
        <v>2</v>
      </c>
      <c r="C16" t="s">
        <v>2</v>
      </c>
      <c r="M16" s="1"/>
    </row>
    <row r="17" spans="3:13" ht="12.75">
      <c r="C17" t="s">
        <v>2</v>
      </c>
      <c r="I17" t="s">
        <v>2</v>
      </c>
      <c r="J17" t="s">
        <v>8</v>
      </c>
      <c r="M17" s="17">
        <f>M13+M15</f>
        <v>30</v>
      </c>
    </row>
    <row r="18" spans="1:13" ht="12.75">
      <c r="A18" s="13"/>
      <c r="B18" s="13"/>
      <c r="C18" t="s">
        <v>2</v>
      </c>
      <c r="J18" s="3" t="s">
        <v>9</v>
      </c>
      <c r="K18" s="3"/>
      <c r="L18" s="3"/>
      <c r="M18" s="17">
        <f>ROUND(M17*0.07,2)</f>
        <v>2.1</v>
      </c>
    </row>
    <row r="19" spans="1:13" ht="12.75">
      <c r="A19" s="4"/>
      <c r="C19" t="s">
        <v>2</v>
      </c>
      <c r="J19" s="4" t="s">
        <v>10</v>
      </c>
      <c r="K19" s="4"/>
      <c r="L19" s="4"/>
      <c r="M19" s="18">
        <f>M17+M18</f>
        <v>32.1</v>
      </c>
    </row>
    <row r="20" s="4" customFormat="1" ht="12.75"/>
    <row r="22" spans="1:7" ht="12.75">
      <c r="A22" s="5" t="s">
        <v>27</v>
      </c>
      <c r="B22" s="4"/>
      <c r="C22" s="4"/>
      <c r="D22" s="4"/>
      <c r="E22" s="4"/>
      <c r="F22" s="4"/>
      <c r="G22" s="4"/>
    </row>
    <row r="24" spans="1:5" ht="12.75">
      <c r="A24" t="s">
        <v>11</v>
      </c>
      <c r="C24" s="22">
        <f>B15</f>
        <v>0</v>
      </c>
      <c r="D24" t="s">
        <v>2</v>
      </c>
      <c r="E24" t="s">
        <v>7</v>
      </c>
    </row>
    <row r="26" spans="1:5" ht="12.75">
      <c r="A26" t="s">
        <v>12</v>
      </c>
      <c r="C26" s="22">
        <f>ROUND(C24*0.1,0)</f>
        <v>0</v>
      </c>
      <c r="D26" t="s">
        <v>2</v>
      </c>
      <c r="E26" t="s">
        <v>7</v>
      </c>
    </row>
    <row r="27" ht="12.75">
      <c r="C27" s="9"/>
    </row>
    <row r="28" spans="1:13" ht="12.75">
      <c r="A28" t="s">
        <v>13</v>
      </c>
      <c r="C28" s="22">
        <f>C24-C26</f>
        <v>0</v>
      </c>
      <c r="E28" t="s">
        <v>7</v>
      </c>
      <c r="G28" s="20" t="s">
        <v>5</v>
      </c>
      <c r="H28" s="1">
        <v>1.92</v>
      </c>
      <c r="I28" s="1" t="s">
        <v>20</v>
      </c>
      <c r="J28" t="s">
        <v>6</v>
      </c>
      <c r="K28" s="1"/>
      <c r="M28" s="18">
        <f>ROUND(C28*H28,2)</f>
        <v>0</v>
      </c>
    </row>
    <row r="29" spans="7:9" ht="12.75">
      <c r="G29" s="20"/>
      <c r="H29" s="1"/>
      <c r="I29" s="1"/>
    </row>
    <row r="30" ht="12.75">
      <c r="G30" s="20"/>
    </row>
    <row r="31" spans="1:7" ht="12.75">
      <c r="A31" s="5" t="s">
        <v>14</v>
      </c>
      <c r="B31" s="5"/>
      <c r="G31" s="20"/>
    </row>
    <row r="32" ht="12.75">
      <c r="G32" s="20"/>
    </row>
    <row r="33" spans="1:15" ht="19.5" customHeight="1">
      <c r="A33" s="63">
        <v>0</v>
      </c>
      <c r="B33" s="71">
        <f>+B13</f>
        <v>12</v>
      </c>
      <c r="C33" s="71"/>
      <c r="D33" s="13" t="s">
        <v>39</v>
      </c>
      <c r="H33" s="20" t="s">
        <v>5</v>
      </c>
      <c r="I33" s="1">
        <v>50</v>
      </c>
      <c r="J33" t="s">
        <v>20</v>
      </c>
      <c r="M33" s="18">
        <f>ROUND(A33*I33,2)</f>
        <v>0</v>
      </c>
      <c r="O33" s="24"/>
    </row>
    <row r="34" spans="1:13" ht="19.5" customHeight="1">
      <c r="A34" s="64">
        <v>0</v>
      </c>
      <c r="B34" s="71">
        <f>+B13</f>
        <v>12</v>
      </c>
      <c r="C34" s="71"/>
      <c r="D34" s="13" t="s">
        <v>31</v>
      </c>
      <c r="H34" s="20" t="s">
        <v>5</v>
      </c>
      <c r="I34" s="1">
        <v>12.5</v>
      </c>
      <c r="J34" t="s">
        <v>20</v>
      </c>
      <c r="M34" s="18">
        <f>ROUND(A34*I34,2)</f>
        <v>0</v>
      </c>
    </row>
    <row r="35" spans="1:13" ht="19.5" customHeight="1">
      <c r="A35" s="49">
        <v>0</v>
      </c>
      <c r="B35" s="71">
        <f>+B13</f>
        <v>12</v>
      </c>
      <c r="C35" s="71"/>
      <c r="D35" s="13" t="s">
        <v>25</v>
      </c>
      <c r="H35" s="20" t="s">
        <v>5</v>
      </c>
      <c r="I35" s="1">
        <v>25</v>
      </c>
      <c r="J35" t="s">
        <v>20</v>
      </c>
      <c r="M35" s="18">
        <f>ROUND(A35*I35,2)</f>
        <v>0</v>
      </c>
    </row>
    <row r="37" spans="1:7" ht="12.75">
      <c r="A37" s="72" t="s">
        <v>28</v>
      </c>
      <c r="B37" s="73"/>
      <c r="C37" s="73"/>
      <c r="D37" s="73"/>
      <c r="E37" s="73"/>
      <c r="F37" s="73"/>
      <c r="G37" t="s">
        <v>2</v>
      </c>
    </row>
    <row r="38" ht="12.75" customHeight="1"/>
    <row r="39" ht="0.75" customHeight="1">
      <c r="B39" t="s">
        <v>2</v>
      </c>
    </row>
    <row r="40" ht="12.75">
      <c r="A40" t="s">
        <v>16</v>
      </c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3" spans="1:13" ht="19.5" customHeight="1">
      <c r="A43" s="65">
        <v>0</v>
      </c>
      <c r="B43" s="71">
        <f>+B13</f>
        <v>12</v>
      </c>
      <c r="C43" s="71"/>
      <c r="D43" t="s">
        <v>5</v>
      </c>
      <c r="E43" s="16">
        <v>0.18</v>
      </c>
      <c r="F43" t="s">
        <v>20</v>
      </c>
      <c r="M43" s="17">
        <f>ROUND(+A43*B43*E43/12,2)</f>
        <v>0</v>
      </c>
    </row>
    <row r="44" spans="1:13" ht="12.75">
      <c r="A44" s="21"/>
      <c r="E44" s="16"/>
      <c r="M44" s="17"/>
    </row>
    <row r="45" spans="1:13" ht="12.75">
      <c r="A45" s="21"/>
      <c r="E45" s="16"/>
      <c r="M45" s="17"/>
    </row>
    <row r="46" s="4" customFormat="1" ht="12.75"/>
    <row r="47" ht="12.75">
      <c r="M47" s="15"/>
    </row>
    <row r="48" spans="1:13" ht="12.75">
      <c r="A48" s="4" t="s">
        <v>17</v>
      </c>
      <c r="B48" s="4"/>
      <c r="M48" s="18">
        <f>M19</f>
        <v>32.1</v>
      </c>
    </row>
    <row r="49" spans="1:13" ht="12.75">
      <c r="A49" s="4" t="s">
        <v>18</v>
      </c>
      <c r="B49" s="4"/>
      <c r="M49" s="19">
        <f>SUM(M24:M45)</f>
        <v>0</v>
      </c>
    </row>
    <row r="50" spans="1:13" ht="19.5" customHeight="1" thickBot="1">
      <c r="A50" s="4" t="s">
        <v>19</v>
      </c>
      <c r="M50" s="61">
        <f>SUM(M48:M49)</f>
        <v>32.1</v>
      </c>
    </row>
    <row r="51" spans="1:13" s="6" customFormat="1" ht="13.5" thickTop="1">
      <c r="A51" s="8"/>
      <c r="B51" s="4"/>
      <c r="C51" s="4"/>
      <c r="D51" s="4"/>
      <c r="E51" s="4"/>
      <c r="F51" s="4"/>
      <c r="G51" s="4"/>
      <c r="M51" s="14"/>
    </row>
    <row r="52" spans="1:13" ht="12.75">
      <c r="A52" s="4"/>
      <c r="B52" s="4"/>
      <c r="C52" s="4"/>
      <c r="D52" s="4"/>
      <c r="E52" s="4"/>
      <c r="F52" s="4"/>
      <c r="G52" s="4"/>
      <c r="I52" s="11" t="s">
        <v>2</v>
      </c>
      <c r="M52" s="23"/>
    </row>
    <row r="53" spans="1:13" ht="12.75">
      <c r="A53" s="4"/>
      <c r="B53" s="4"/>
      <c r="C53" s="4"/>
      <c r="D53" s="4"/>
      <c r="E53" s="4"/>
      <c r="F53" s="4"/>
      <c r="G53" s="4"/>
      <c r="M53" s="12"/>
    </row>
    <row r="54" spans="1:13" ht="12.75">
      <c r="A54" s="74" t="s">
        <v>22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2.75">
      <c r="A55" s="75" t="s">
        <v>32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">
      <c r="A56" s="75" t="s">
        <v>23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">
      <c r="A57" s="67" t="s">
        <v>24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</sheetData>
  <sheetProtection/>
  <mergeCells count="13">
    <mergeCell ref="A54:M54"/>
    <mergeCell ref="A55:M55"/>
    <mergeCell ref="A56:M56"/>
    <mergeCell ref="A57:M57"/>
    <mergeCell ref="A1:M1"/>
    <mergeCell ref="A2:M2"/>
    <mergeCell ref="A3:M3"/>
    <mergeCell ref="A4:M4"/>
    <mergeCell ref="B33:C33"/>
    <mergeCell ref="B34:C34"/>
    <mergeCell ref="B35:C35"/>
    <mergeCell ref="A37:F37"/>
    <mergeCell ref="B43:C4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0">
      <selection activeCell="C8" sqref="C8"/>
    </sheetView>
  </sheetViews>
  <sheetFormatPr defaultColWidth="11.421875" defaultRowHeight="12.75"/>
  <cols>
    <col min="1" max="1" width="21.421875" style="0" customWidth="1"/>
    <col min="2" max="2" width="10.140625" style="0" customWidth="1"/>
    <col min="3" max="3" width="7.7109375" style="0" customWidth="1"/>
    <col min="4" max="4" width="2.28125" style="0" customWidth="1"/>
    <col min="5" max="5" width="5.7109375" style="0" customWidth="1"/>
    <col min="6" max="6" width="3.28125" style="0" customWidth="1"/>
    <col min="7" max="7" width="8.28125" style="0" customWidth="1"/>
    <col min="8" max="8" width="6.57421875" style="0" customWidth="1"/>
    <col min="9" max="9" width="6.7109375" style="0" customWidth="1"/>
    <col min="10" max="10" width="5.140625" style="0" customWidth="1"/>
    <col min="11" max="11" width="6.421875" style="0" customWidth="1"/>
    <col min="12" max="12" width="1.57421875" style="0" customWidth="1"/>
    <col min="13" max="13" width="9.8515625" style="0" customWidth="1"/>
  </cols>
  <sheetData>
    <row r="1" spans="1:13" ht="18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.75">
      <c r="A2" s="69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2.75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9" ht="15">
      <c r="A5" s="10"/>
      <c r="B5" s="4"/>
      <c r="C5" s="4"/>
      <c r="F5" s="4"/>
      <c r="I5" s="4"/>
    </row>
    <row r="6" spans="1:9" ht="15">
      <c r="A6" s="10"/>
      <c r="B6" s="4"/>
      <c r="C6" s="4"/>
      <c r="F6" s="4"/>
      <c r="I6" s="4"/>
    </row>
    <row r="7" spans="1:9" ht="15">
      <c r="A7" s="10" t="s">
        <v>29</v>
      </c>
      <c r="B7" s="4"/>
      <c r="C7" s="4"/>
      <c r="F7" s="4"/>
      <c r="I7" s="4"/>
    </row>
    <row r="8" spans="1:9" ht="15">
      <c r="A8" s="10"/>
      <c r="B8" s="4"/>
      <c r="C8" s="4"/>
      <c r="F8" s="4"/>
      <c r="I8" s="4"/>
    </row>
    <row r="9" spans="1:9" ht="19.5" customHeight="1">
      <c r="A9" s="25" t="s">
        <v>35</v>
      </c>
      <c r="B9" s="62">
        <v>43466</v>
      </c>
      <c r="C9" s="4"/>
      <c r="F9" s="4"/>
      <c r="I9" s="4"/>
    </row>
    <row r="10" spans="1:9" ht="19.5" customHeight="1">
      <c r="A10" s="25" t="s">
        <v>36</v>
      </c>
      <c r="B10" s="62">
        <v>43830</v>
      </c>
      <c r="C10" s="4"/>
      <c r="F10" s="4"/>
      <c r="I10" s="4"/>
    </row>
    <row r="11" spans="1:7" ht="15">
      <c r="A11" s="10"/>
      <c r="B11" s="4"/>
      <c r="G11" s="1"/>
    </row>
    <row r="12" spans="1:13" ht="12.75">
      <c r="A12" s="5" t="s">
        <v>1</v>
      </c>
      <c r="E12" t="s">
        <v>2</v>
      </c>
      <c r="M12" s="15"/>
    </row>
    <row r="13" spans="1:13" ht="12.75">
      <c r="A13" t="s">
        <v>3</v>
      </c>
      <c r="B13" s="29">
        <f>ROUND((B10-B9)/30,0)</f>
        <v>12</v>
      </c>
      <c r="C13" s="2" t="s">
        <v>4</v>
      </c>
      <c r="D13" t="s">
        <v>5</v>
      </c>
      <c r="E13" s="16">
        <v>5.5</v>
      </c>
      <c r="F13" s="1"/>
      <c r="G13" t="s">
        <v>20</v>
      </c>
      <c r="H13" t="s">
        <v>6</v>
      </c>
      <c r="M13" s="17">
        <f>ROUND(B13*E13,2)</f>
        <v>66</v>
      </c>
    </row>
    <row r="14" ht="12.75">
      <c r="M14" s="1"/>
    </row>
    <row r="15" spans="1:13" ht="19.5" customHeight="1">
      <c r="A15" s="13" t="s">
        <v>40</v>
      </c>
      <c r="B15" s="31">
        <v>0</v>
      </c>
      <c r="C15" t="s">
        <v>7</v>
      </c>
      <c r="D15" t="s">
        <v>5</v>
      </c>
      <c r="E15" s="1">
        <v>1.3</v>
      </c>
      <c r="F15" s="1"/>
      <c r="G15" t="s">
        <v>20</v>
      </c>
      <c r="H15" t="s">
        <v>6</v>
      </c>
      <c r="M15" s="17">
        <f>ROUND(B15*E15,2)</f>
        <v>0</v>
      </c>
    </row>
    <row r="16" spans="1:13" ht="12.75">
      <c r="A16" t="s">
        <v>2</v>
      </c>
      <c r="B16" t="s">
        <v>2</v>
      </c>
      <c r="C16" t="s">
        <v>2</v>
      </c>
      <c r="M16" s="1"/>
    </row>
    <row r="17" spans="3:13" ht="12.75">
      <c r="C17" t="s">
        <v>2</v>
      </c>
      <c r="I17" t="s">
        <v>2</v>
      </c>
      <c r="J17" t="s">
        <v>8</v>
      </c>
      <c r="M17" s="17">
        <f>M13+M15</f>
        <v>66</v>
      </c>
    </row>
    <row r="18" spans="1:13" ht="12.75">
      <c r="A18" s="13"/>
      <c r="B18" s="13"/>
      <c r="C18" t="s">
        <v>2</v>
      </c>
      <c r="J18" s="3" t="s">
        <v>9</v>
      </c>
      <c r="K18" s="3"/>
      <c r="L18" s="3"/>
      <c r="M18" s="17">
        <f>ROUND(M17*0.07,2)</f>
        <v>4.62</v>
      </c>
    </row>
    <row r="19" spans="1:13" ht="12.75">
      <c r="A19" s="4"/>
      <c r="C19" t="s">
        <v>2</v>
      </c>
      <c r="J19" s="4" t="s">
        <v>10</v>
      </c>
      <c r="K19" s="4"/>
      <c r="L19" s="4"/>
      <c r="M19" s="18">
        <f>M17+M18</f>
        <v>70.62</v>
      </c>
    </row>
    <row r="20" s="4" customFormat="1" ht="12.75"/>
    <row r="22" spans="1:7" ht="12.75">
      <c r="A22" s="5" t="s">
        <v>27</v>
      </c>
      <c r="B22" s="4"/>
      <c r="C22" s="4"/>
      <c r="D22" s="4"/>
      <c r="E22" s="4"/>
      <c r="F22" s="4"/>
      <c r="G22" s="4"/>
    </row>
    <row r="24" spans="1:5" ht="12.75">
      <c r="A24" t="s">
        <v>11</v>
      </c>
      <c r="C24" s="26">
        <f>B15</f>
        <v>0</v>
      </c>
      <c r="D24" t="s">
        <v>2</v>
      </c>
      <c r="E24" t="s">
        <v>7</v>
      </c>
    </row>
    <row r="25" ht="12.75">
      <c r="C25" s="27"/>
    </row>
    <row r="26" spans="1:5" ht="12.75">
      <c r="A26" t="s">
        <v>12</v>
      </c>
      <c r="C26" s="26">
        <f>ROUND(C24*0.1,0)</f>
        <v>0</v>
      </c>
      <c r="D26" t="s">
        <v>2</v>
      </c>
      <c r="E26" t="s">
        <v>7</v>
      </c>
    </row>
    <row r="27" ht="12.75">
      <c r="C27" s="28"/>
    </row>
    <row r="28" spans="1:13" ht="12.75">
      <c r="A28" t="s">
        <v>13</v>
      </c>
      <c r="C28" s="26">
        <f>C24-C26</f>
        <v>0</v>
      </c>
      <c r="E28" t="s">
        <v>7</v>
      </c>
      <c r="G28" s="20" t="s">
        <v>5</v>
      </c>
      <c r="H28" s="1">
        <v>1.8</v>
      </c>
      <c r="I28" s="1" t="s">
        <v>20</v>
      </c>
      <c r="J28" t="s">
        <v>6</v>
      </c>
      <c r="K28" s="1"/>
      <c r="M28" s="18">
        <f>ROUND(C28*H28,2)</f>
        <v>0</v>
      </c>
    </row>
    <row r="29" spans="7:9" ht="12.75">
      <c r="G29" s="20"/>
      <c r="H29" s="1"/>
      <c r="I29" s="1"/>
    </row>
    <row r="30" ht="12.75">
      <c r="G30" s="20"/>
    </row>
    <row r="31" spans="1:7" ht="12.75">
      <c r="A31" s="5" t="s">
        <v>14</v>
      </c>
      <c r="B31" s="5"/>
      <c r="G31" s="20"/>
    </row>
    <row r="32" ht="12.75">
      <c r="G32" s="20"/>
    </row>
    <row r="33" spans="1:15" ht="19.5" customHeight="1">
      <c r="A33" s="63">
        <v>0</v>
      </c>
      <c r="B33" s="71">
        <f>+B13</f>
        <v>12</v>
      </c>
      <c r="C33" s="71"/>
      <c r="E33" t="s">
        <v>15</v>
      </c>
      <c r="H33" s="20" t="s">
        <v>5</v>
      </c>
      <c r="I33" s="1">
        <v>75</v>
      </c>
      <c r="J33" t="s">
        <v>20</v>
      </c>
      <c r="M33" s="18">
        <f>ROUND(A33*I33,2)</f>
        <v>0</v>
      </c>
      <c r="O33" s="24"/>
    </row>
    <row r="34" spans="1:13" ht="19.5" customHeight="1">
      <c r="A34" s="64">
        <v>0</v>
      </c>
      <c r="B34" s="71">
        <f>+B13</f>
        <v>12</v>
      </c>
      <c r="C34" s="71"/>
      <c r="E34" t="s">
        <v>26</v>
      </c>
      <c r="H34" s="20" t="s">
        <v>5</v>
      </c>
      <c r="I34" s="1">
        <v>25</v>
      </c>
      <c r="J34" t="s">
        <v>20</v>
      </c>
      <c r="M34" s="18">
        <f>ROUND(A34*I34,2)</f>
        <v>0</v>
      </c>
    </row>
    <row r="35" spans="7:13" ht="12.75">
      <c r="G35" s="20"/>
      <c r="M35" s="18"/>
    </row>
    <row r="37" spans="1:7" ht="12.75">
      <c r="A37" s="72" t="s">
        <v>28</v>
      </c>
      <c r="B37" s="73"/>
      <c r="C37" s="73"/>
      <c r="D37" s="73"/>
      <c r="E37" s="73"/>
      <c r="F37" s="73"/>
      <c r="G37" t="s">
        <v>2</v>
      </c>
    </row>
    <row r="38" ht="12.75" customHeight="1"/>
    <row r="39" ht="0.75" customHeight="1">
      <c r="B39" t="s">
        <v>2</v>
      </c>
    </row>
    <row r="40" ht="12.75">
      <c r="A40" t="s">
        <v>16</v>
      </c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3" spans="1:13" ht="19.5" customHeight="1">
      <c r="A43" s="30">
        <v>0</v>
      </c>
      <c r="B43" s="71">
        <f>+B13</f>
        <v>12</v>
      </c>
      <c r="C43" s="71"/>
      <c r="D43" t="s">
        <v>5</v>
      </c>
      <c r="E43" s="16">
        <v>0.25</v>
      </c>
      <c r="F43" t="s">
        <v>20</v>
      </c>
      <c r="M43" s="17">
        <f>ROUND(+A43*B43*E43/12,2)</f>
        <v>0</v>
      </c>
    </row>
    <row r="44" spans="1:13" ht="12.75">
      <c r="A44" s="21"/>
      <c r="E44" s="16"/>
      <c r="M44" s="17"/>
    </row>
    <row r="45" spans="1:13" ht="12">
      <c r="A45" s="21"/>
      <c r="E45" s="16"/>
      <c r="M45" s="17"/>
    </row>
    <row r="46" s="4" customFormat="1" ht="12.75"/>
    <row r="47" ht="12.75">
      <c r="M47" s="15"/>
    </row>
    <row r="48" spans="1:13" ht="12.75">
      <c r="A48" s="4" t="s">
        <v>17</v>
      </c>
      <c r="B48" s="4"/>
      <c r="M48" s="18">
        <f>M19</f>
        <v>70.62</v>
      </c>
    </row>
    <row r="49" spans="1:13" ht="12.75">
      <c r="A49" s="4" t="s">
        <v>18</v>
      </c>
      <c r="B49" s="4"/>
      <c r="M49" s="19">
        <f>SUM(M24:M45)</f>
        <v>0</v>
      </c>
    </row>
    <row r="50" spans="1:13" ht="19.5" customHeight="1" thickBot="1">
      <c r="A50" s="32" t="s">
        <v>19</v>
      </c>
      <c r="M50" s="61">
        <f>SUM(M48:M49)</f>
        <v>70.62</v>
      </c>
    </row>
    <row r="51" spans="1:13" s="6" customFormat="1" ht="13.5" thickTop="1">
      <c r="A51" s="8"/>
      <c r="B51" s="4"/>
      <c r="C51" s="4"/>
      <c r="D51" s="4"/>
      <c r="E51" s="4"/>
      <c r="F51" s="4"/>
      <c r="G51" s="4"/>
      <c r="M51" s="14"/>
    </row>
    <row r="52" spans="1:13" ht="12.75">
      <c r="A52" s="4"/>
      <c r="B52" s="4"/>
      <c r="C52" s="4"/>
      <c r="D52" s="4"/>
      <c r="E52" s="4"/>
      <c r="F52" s="4"/>
      <c r="G52" s="4"/>
      <c r="I52" s="11" t="s">
        <v>2</v>
      </c>
      <c r="M52" s="23"/>
    </row>
    <row r="53" spans="1:13" ht="12.75">
      <c r="A53" s="4"/>
      <c r="B53" s="4"/>
      <c r="C53" s="4"/>
      <c r="D53" s="4"/>
      <c r="E53" s="4"/>
      <c r="F53" s="4"/>
      <c r="G53" s="4"/>
      <c r="M53" s="12"/>
    </row>
    <row r="54" spans="1:13" ht="12.75">
      <c r="A54" s="74" t="s">
        <v>22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ht="12.75">
      <c r="A55" s="75" t="s">
        <v>32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">
      <c r="A56" s="75" t="s">
        <v>23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">
      <c r="A57" s="67" t="s">
        <v>24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</sheetData>
  <sheetProtection/>
  <mergeCells count="12">
    <mergeCell ref="A55:M55"/>
    <mergeCell ref="A56:M56"/>
    <mergeCell ref="A57:M57"/>
    <mergeCell ref="B33:C33"/>
    <mergeCell ref="B34:C34"/>
    <mergeCell ref="B43:C43"/>
    <mergeCell ref="A1:M1"/>
    <mergeCell ref="A2:M2"/>
    <mergeCell ref="A3:M3"/>
    <mergeCell ref="A4:M4"/>
    <mergeCell ref="A37:F37"/>
    <mergeCell ref="A54:M5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1.421875" style="33" customWidth="1"/>
    <col min="2" max="2" width="10.140625" style="33" customWidth="1"/>
    <col min="3" max="3" width="7.7109375" style="33" customWidth="1"/>
    <col min="4" max="4" width="2.28125" style="33" customWidth="1"/>
    <col min="5" max="5" width="5.7109375" style="33" customWidth="1"/>
    <col min="6" max="6" width="3.28125" style="33" customWidth="1"/>
    <col min="7" max="7" width="8.28125" style="33" customWidth="1"/>
    <col min="8" max="8" width="6.57421875" style="33" customWidth="1"/>
    <col min="9" max="9" width="6.7109375" style="33" customWidth="1"/>
    <col min="10" max="10" width="5.140625" style="33" customWidth="1"/>
    <col min="11" max="11" width="6.421875" style="33" customWidth="1"/>
    <col min="12" max="12" width="1.57421875" style="33" customWidth="1"/>
    <col min="13" max="13" width="9.28125" style="33" customWidth="1"/>
    <col min="14" max="16384" width="11.421875" style="33" customWidth="1"/>
  </cols>
  <sheetData>
    <row r="1" spans="1:13" ht="18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7" t="s">
        <v>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7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9" ht="15">
      <c r="A5" s="34"/>
      <c r="B5" s="35"/>
      <c r="C5" s="35"/>
      <c r="F5" s="35"/>
      <c r="I5" s="35"/>
    </row>
    <row r="6" spans="1:9" ht="15">
      <c r="A6" s="34"/>
      <c r="B6" s="35"/>
      <c r="C6" s="35"/>
      <c r="F6" s="35"/>
      <c r="I6" s="35"/>
    </row>
    <row r="7" spans="1:9" ht="15">
      <c r="A7" s="34" t="s">
        <v>29</v>
      </c>
      <c r="B7" s="35"/>
      <c r="C7" s="35"/>
      <c r="F7" s="35"/>
      <c r="I7" s="35"/>
    </row>
    <row r="8" spans="1:9" ht="15">
      <c r="A8" s="34"/>
      <c r="B8" s="35"/>
      <c r="C8" s="35"/>
      <c r="F8" s="35"/>
      <c r="I8" s="35"/>
    </row>
    <row r="9" spans="1:9" ht="19.5" customHeight="1">
      <c r="A9" s="36" t="s">
        <v>35</v>
      </c>
      <c r="B9" s="62">
        <v>43466</v>
      </c>
      <c r="C9" s="35"/>
      <c r="F9" s="35"/>
      <c r="I9" s="35"/>
    </row>
    <row r="10" spans="1:9" ht="19.5" customHeight="1">
      <c r="A10" s="36" t="s">
        <v>36</v>
      </c>
      <c r="B10" s="62">
        <v>43830</v>
      </c>
      <c r="C10" s="35"/>
      <c r="F10" s="35"/>
      <c r="I10" s="35"/>
    </row>
    <row r="11" spans="1:7" ht="15">
      <c r="A11" s="34"/>
      <c r="B11" s="35"/>
      <c r="G11" s="37"/>
    </row>
    <row r="12" spans="1:13" ht="12.75">
      <c r="A12" s="38" t="s">
        <v>1</v>
      </c>
      <c r="E12" s="33" t="s">
        <v>2</v>
      </c>
      <c r="M12" s="39"/>
    </row>
    <row r="13" spans="1:13" ht="12.75">
      <c r="A13" s="33" t="s">
        <v>3</v>
      </c>
      <c r="B13" s="66">
        <f>ROUND((B10-B9)/30,0)</f>
        <v>12</v>
      </c>
      <c r="C13" s="40" t="s">
        <v>4</v>
      </c>
      <c r="D13" s="33" t="s">
        <v>5</v>
      </c>
      <c r="E13" s="41">
        <v>7.009</v>
      </c>
      <c r="F13" s="37"/>
      <c r="G13" s="33" t="s">
        <v>20</v>
      </c>
      <c r="H13" s="33" t="s">
        <v>6</v>
      </c>
      <c r="M13" s="42">
        <f>ROUND(B13*E13,2)</f>
        <v>84.11</v>
      </c>
    </row>
    <row r="14" ht="12.75">
      <c r="M14" s="37"/>
    </row>
    <row r="15" spans="1:13" ht="17.25" customHeight="1">
      <c r="A15" s="43" t="s">
        <v>40</v>
      </c>
      <c r="B15" s="31">
        <v>0</v>
      </c>
      <c r="C15" s="33" t="s">
        <v>7</v>
      </c>
      <c r="D15" s="33" t="s">
        <v>5</v>
      </c>
      <c r="E15" s="37">
        <v>1.7</v>
      </c>
      <c r="F15" s="37"/>
      <c r="G15" s="33" t="s">
        <v>20</v>
      </c>
      <c r="H15" s="33" t="s">
        <v>6</v>
      </c>
      <c r="M15" s="42">
        <f>ROUND(B15*E15,2)</f>
        <v>0</v>
      </c>
    </row>
    <row r="16" spans="1:13" ht="12.75">
      <c r="A16" s="33" t="s">
        <v>2</v>
      </c>
      <c r="B16" s="33" t="s">
        <v>2</v>
      </c>
      <c r="C16" s="33" t="s">
        <v>2</v>
      </c>
      <c r="M16" s="37"/>
    </row>
    <row r="17" spans="3:13" ht="12.75">
      <c r="C17" s="33" t="s">
        <v>2</v>
      </c>
      <c r="I17" s="33" t="s">
        <v>2</v>
      </c>
      <c r="J17" s="33" t="s">
        <v>8</v>
      </c>
      <c r="M17" s="42">
        <f>M13+M15</f>
        <v>84.11</v>
      </c>
    </row>
    <row r="18" spans="1:13" ht="12.75">
      <c r="A18" s="43"/>
      <c r="B18" s="43"/>
      <c r="C18" s="33" t="s">
        <v>2</v>
      </c>
      <c r="J18" s="44" t="s">
        <v>9</v>
      </c>
      <c r="K18" s="44"/>
      <c r="L18" s="44"/>
      <c r="M18" s="42">
        <f>ROUND(M17*0.07,2)</f>
        <v>5.89</v>
      </c>
    </row>
    <row r="19" spans="1:13" ht="12.75">
      <c r="A19" s="35"/>
      <c r="C19" s="33" t="s">
        <v>2</v>
      </c>
      <c r="J19" s="35" t="s">
        <v>10</v>
      </c>
      <c r="K19" s="35"/>
      <c r="L19" s="35"/>
      <c r="M19" s="45">
        <f>M17+M18</f>
        <v>90</v>
      </c>
    </row>
    <row r="20" s="35" customFormat="1" ht="12.75"/>
    <row r="21" ht="12.75"/>
    <row r="22" spans="1:7" ht="12.75">
      <c r="A22" s="38" t="s">
        <v>27</v>
      </c>
      <c r="B22" s="35"/>
      <c r="C22" s="35"/>
      <c r="D22" s="35"/>
      <c r="E22" s="35"/>
      <c r="F22" s="35"/>
      <c r="G22" s="35"/>
    </row>
    <row r="23" ht="12.75"/>
    <row r="24" spans="1:5" ht="12.75">
      <c r="A24" s="33" t="s">
        <v>11</v>
      </c>
      <c r="C24" s="46">
        <f>B15</f>
        <v>0</v>
      </c>
      <c r="D24" s="33" t="s">
        <v>2</v>
      </c>
      <c r="E24" s="33" t="s">
        <v>7</v>
      </c>
    </row>
    <row r="25" ht="12.75"/>
    <row r="26" spans="1:5" ht="12.75">
      <c r="A26" s="33" t="s">
        <v>12</v>
      </c>
      <c r="C26" s="46">
        <f>ROUND(C24*0.1,0)</f>
        <v>0</v>
      </c>
      <c r="D26" s="33" t="s">
        <v>2</v>
      </c>
      <c r="E26" s="33" t="s">
        <v>7</v>
      </c>
    </row>
    <row r="27" ht="12.75">
      <c r="C27" s="47"/>
    </row>
    <row r="28" spans="1:13" ht="12.75">
      <c r="A28" s="33" t="s">
        <v>13</v>
      </c>
      <c r="C28" s="46">
        <f>C24-C26</f>
        <v>0</v>
      </c>
      <c r="E28" s="33" t="s">
        <v>7</v>
      </c>
      <c r="G28" s="48" t="s">
        <v>5</v>
      </c>
      <c r="H28" s="37">
        <v>1.72</v>
      </c>
      <c r="I28" s="37" t="s">
        <v>20</v>
      </c>
      <c r="J28" s="33" t="s">
        <v>6</v>
      </c>
      <c r="K28" s="37"/>
      <c r="M28" s="45">
        <f>ROUND(C28*H28,2)</f>
        <v>0</v>
      </c>
    </row>
    <row r="29" spans="7:9" ht="12.75">
      <c r="G29" s="48"/>
      <c r="H29" s="37"/>
      <c r="I29" s="37"/>
    </row>
    <row r="30" ht="12.75">
      <c r="G30" s="48"/>
    </row>
    <row r="31" spans="1:7" ht="12.75">
      <c r="A31" s="38" t="s">
        <v>14</v>
      </c>
      <c r="B31" s="38"/>
      <c r="G31" s="48"/>
    </row>
    <row r="32" ht="12.75">
      <c r="G32" s="48"/>
    </row>
    <row r="33" spans="1:15" ht="16.5" customHeight="1">
      <c r="A33" s="49">
        <v>0</v>
      </c>
      <c r="B33" s="79">
        <f>+B13</f>
        <v>12</v>
      </c>
      <c r="C33" s="79"/>
      <c r="E33" s="43" t="s">
        <v>38</v>
      </c>
      <c r="H33" s="48" t="s">
        <v>5</v>
      </c>
      <c r="I33" s="37">
        <v>33</v>
      </c>
      <c r="J33" s="33" t="s">
        <v>20</v>
      </c>
      <c r="M33" s="45">
        <f>ROUND(A33*I33,2)</f>
        <v>0</v>
      </c>
      <c r="O33" s="50"/>
    </row>
    <row r="34" spans="1:13" ht="16.5" customHeight="1">
      <c r="A34" s="64">
        <v>0</v>
      </c>
      <c r="B34" s="79">
        <f>+B13</f>
        <v>12</v>
      </c>
      <c r="C34" s="79"/>
      <c r="E34" s="33" t="s">
        <v>26</v>
      </c>
      <c r="H34" s="48" t="s">
        <v>5</v>
      </c>
      <c r="I34" s="37">
        <v>33</v>
      </c>
      <c r="J34" s="33" t="s">
        <v>20</v>
      </c>
      <c r="M34" s="45">
        <f>ROUND(A34*I34,2)</f>
        <v>0</v>
      </c>
    </row>
    <row r="35" spans="7:13" ht="12.75">
      <c r="G35" s="48"/>
      <c r="M35" s="45"/>
    </row>
    <row r="36" ht="12.75"/>
    <row r="37" spans="1:7" ht="12.75">
      <c r="A37" s="80" t="s">
        <v>28</v>
      </c>
      <c r="B37" s="81"/>
      <c r="C37" s="81"/>
      <c r="D37" s="81"/>
      <c r="E37" s="81"/>
      <c r="F37" s="81"/>
      <c r="G37" s="33" t="s">
        <v>2</v>
      </c>
    </row>
    <row r="38" ht="12.75" customHeight="1"/>
    <row r="39" ht="0.75" customHeight="1">
      <c r="B39" s="33" t="s">
        <v>2</v>
      </c>
    </row>
    <row r="40" ht="12.75">
      <c r="A40" s="33" t="s">
        <v>16</v>
      </c>
    </row>
    <row r="41" spans="1:9" ht="12.75">
      <c r="A41" s="51"/>
      <c r="B41" s="51"/>
      <c r="C41" s="51"/>
      <c r="D41" s="51"/>
      <c r="E41" s="51"/>
      <c r="F41" s="51"/>
      <c r="G41" s="51"/>
      <c r="H41" s="51"/>
      <c r="I41" s="51"/>
    </row>
    <row r="42" ht="12.75"/>
    <row r="43" spans="1:13" ht="19.5" customHeight="1">
      <c r="A43" s="52">
        <v>0</v>
      </c>
      <c r="B43" s="79">
        <f>+B13</f>
        <v>12</v>
      </c>
      <c r="C43" s="79"/>
      <c r="D43" s="33" t="s">
        <v>5</v>
      </c>
      <c r="E43" s="41">
        <v>0.23</v>
      </c>
      <c r="F43" s="33" t="s">
        <v>20</v>
      </c>
      <c r="M43" s="42">
        <f>ROUND(+A43*B43*E43/12,2)</f>
        <v>0</v>
      </c>
    </row>
    <row r="44" spans="1:13" ht="12.75">
      <c r="A44" s="53"/>
      <c r="E44" s="41"/>
      <c r="M44" s="42"/>
    </row>
    <row r="45" spans="1:13" ht="12.75">
      <c r="A45" s="53"/>
      <c r="E45" s="41"/>
      <c r="M45" s="42"/>
    </row>
    <row r="46" s="35" customFormat="1" ht="12.75"/>
    <row r="47" ht="12.75">
      <c r="M47" s="39"/>
    </row>
    <row r="48" spans="1:13" ht="12.75">
      <c r="A48" s="35" t="s">
        <v>17</v>
      </c>
      <c r="B48" s="35"/>
      <c r="M48" s="45">
        <f>M19</f>
        <v>90</v>
      </c>
    </row>
    <row r="49" spans="1:13" ht="12.75">
      <c r="A49" s="35" t="s">
        <v>18</v>
      </c>
      <c r="B49" s="35"/>
      <c r="M49" s="54">
        <f>SUM(M24:M45)</f>
        <v>0</v>
      </c>
    </row>
    <row r="50" spans="1:13" ht="22.5" customHeight="1" thickBot="1">
      <c r="A50" s="55" t="s">
        <v>19</v>
      </c>
      <c r="M50" s="56">
        <f>SUM(M48:M49)</f>
        <v>90</v>
      </c>
    </row>
    <row r="51" spans="1:13" ht="13.5" thickTop="1">
      <c r="A51" s="35"/>
      <c r="B51" s="35"/>
      <c r="C51" s="35"/>
      <c r="D51" s="35"/>
      <c r="E51" s="35"/>
      <c r="F51" s="35"/>
      <c r="G51" s="35"/>
      <c r="M51" s="57"/>
    </row>
    <row r="52" spans="1:13" ht="12.75">
      <c r="A52" s="35"/>
      <c r="B52" s="35"/>
      <c r="C52" s="35"/>
      <c r="D52" s="35"/>
      <c r="E52" s="35"/>
      <c r="F52" s="35"/>
      <c r="G52" s="35"/>
      <c r="I52" s="58" t="s">
        <v>2</v>
      </c>
      <c r="M52" s="59"/>
    </row>
    <row r="53" spans="1:13" ht="12.75">
      <c r="A53" s="35"/>
      <c r="B53" s="35"/>
      <c r="C53" s="35"/>
      <c r="D53" s="35"/>
      <c r="E53" s="35"/>
      <c r="F53" s="35"/>
      <c r="G53" s="35"/>
      <c r="M53" s="60"/>
    </row>
    <row r="54" spans="1:13" ht="12.75">
      <c r="A54" s="82" t="s">
        <v>22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12.75">
      <c r="A55" s="83" t="s">
        <v>32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2">
      <c r="A56" s="83" t="s">
        <v>23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2">
      <c r="A57" s="84" t="s">
        <v>24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</sheetData>
  <sheetProtection/>
  <mergeCells count="12">
    <mergeCell ref="A37:F37"/>
    <mergeCell ref="B43:C43"/>
    <mergeCell ref="A54:M54"/>
    <mergeCell ref="A55:M55"/>
    <mergeCell ref="A56:M56"/>
    <mergeCell ref="A57:M57"/>
    <mergeCell ref="A1:M1"/>
    <mergeCell ref="A2:M2"/>
    <mergeCell ref="A3:M3"/>
    <mergeCell ref="A4:M4"/>
    <mergeCell ref="B33:C33"/>
    <mergeCell ref="B34:C3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VG-Werke Gerolstein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Schönborn</dc:creator>
  <cp:keywords/>
  <dc:description/>
  <cp:lastModifiedBy>harald.brueck</cp:lastModifiedBy>
  <cp:lastPrinted>2019-09-18T13:36:21Z</cp:lastPrinted>
  <dcterms:created xsi:type="dcterms:W3CDTF">1997-09-02T15:28:01Z</dcterms:created>
  <dcterms:modified xsi:type="dcterms:W3CDTF">2019-09-18T14:24:00Z</dcterms:modified>
  <cp:category/>
  <cp:version/>
  <cp:contentType/>
  <cp:contentStatus/>
</cp:coreProperties>
</file>